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2º Bim.15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<sst xmlns="http://schemas.openxmlformats.org/spreadsheetml/2006/main" count="184" uniqueCount="132">
  <si>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</si>
  <si>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</si>
  <si>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</si>
  <si>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</si>
  <si>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</si>
  <si>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</si>
  <si>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</si>
  <si>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</si>
  <si>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</si>
  <si>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</si>
  <si>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</si>
  <si>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</si>
  <si>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</si>
  <si>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</si>
  <si>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</si>
  <si>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</si>
  <si>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</si>
  <si>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</si>
  <si>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</si>
  <si>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</si>
  <si>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</si>
  <si>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</si>
  <si>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</si>
  <si>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</si>
  <si>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</si>
  <si>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</si>
  <si>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</si>
  <si>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</si>
  <si>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</si>
  <si>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</si>
  <si>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</si>
  <si>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</si>
  <si>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</si>
  <si>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</si>
  <si>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</si>
  <si>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</si>
  <si>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</si>
  <si>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</si>
  <si>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</si>
  <si>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</si>
  <si>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</si>
  <si>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</si>
  <si>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</si>
  <si>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</si>
  <si>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</si>
  <si>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</si>
  <si>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</si>
  <si>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</si>
  <si>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</si>
  <si>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</si>
  <si>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</si>
  <si>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</si>
  <si>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</si>
  <si>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</si>
  <si>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</si>
  <si>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</si>
  <si>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</si>
  <si>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</si>
  <si>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</si>
  <si>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</si>
  <si>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</si>
  <si>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</si>
  <si>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</si>
  <si>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</si>
  <si>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</si>
  <si>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</si>
  <si>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</si>
  <si>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</si>
  <si>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</si>
  <si>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</si>
  <si>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</si>
  <si>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</si>
  <si>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</si>
  <si>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</si>
  <si>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</si>
  <si>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</si>
  <si>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</si>
  <si>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</si>
  <si>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</si>
  <si>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</si>
  <si>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</si>
  <si>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</si>
  <si>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</si>
  <si>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</si>
  <si>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</si>
  <si>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</si>
  <si>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</si>
  <si>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</si>
  <si>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</si>
  <si>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</si>
  <si>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</si>
  <si>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</si>
  <si>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</si>
  <si>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</si>
  <si>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</si>
  <si>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</si>
  <si>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</si>
  <si>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</si>
  <si>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</si>
  <si>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</si>
  <si>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</si>
  <si>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</si>
  <si>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RESTOS A PAGAR CANCELADOS OU PRESCRITOS EM 2015</t>
  </si>
  <si>
    <t>CONTROLE DO VALOR REFERENTE AO PERCENTUAL MÍNIMO NÃO CUMPRIDO EM EXERCÍCIOS ANTERIORES PARA FINS</t>
  </si>
  <si>
    <t>DIFERENÇA DE LIMITE NÃO CUMPRIDO EM 2015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</si>
  <si>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</si>
  <si>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</si>
  <si>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</si>
  <si>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</si>
  <si>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</si>
  <si>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</si>
  <si>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</si>
  <si>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</si>
  <si>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</si>
  <si>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</si>
  <si>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</si>
  <si>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</si>
  <si>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</si>
  <si>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</si>
  <si>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</si>
  <si>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</si>
  <si>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</si>
  <si>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</si>
  <si>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</si>
  <si>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3º BIMESTRE DE 2015  -   MAIO A JUNHO DE 2015</t>
  </si>
  <si>
    <t>PREFEITURA MUNICIPAL DE BREJETUBA</t>
  </si>
  <si>
    <t>Fonte: Sistema de Administração e Finanças Públicas, Unidade Responsável:  Fundo Municipal de Saúde, Emissão 23/07/2015.</t>
  </si>
  <si>
    <t>João do Carmo Dias</t>
  </si>
  <si>
    <t>Artur Cardoso Filho</t>
  </si>
  <si>
    <t>Contador CRC-ES 66130-O</t>
  </si>
  <si>
    <t>Rithielli dos Santos Uliana</t>
  </si>
  <si>
    <t>Controlador Interno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</si>
</sst>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62" applyFont="1" applyFill="1" applyBorder="1" applyAlignment="1">
      <alignment/>
    </xf>
    <xf numFmtId="168" fontId="4" fillId="0" borderId="12" xfId="62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6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62" applyFont="1" applyFill="1" applyBorder="1" applyAlignment="1">
      <alignment horizontal="center"/>
    </xf>
    <xf numFmtId="168" fontId="4" fillId="0" borderId="22" xfId="62" applyFont="1" applyFill="1" applyBorder="1" applyAlignment="1">
      <alignment horizontal="center"/>
    </xf>
    <xf numFmtId="168" fontId="4" fillId="0" borderId="21" xfId="62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62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62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62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62" applyFont="1" applyFill="1" applyBorder="1" applyAlignment="1">
      <alignment/>
    </xf>
    <xf numFmtId="168" fontId="4" fillId="0" borderId="11" xfId="62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62" applyFont="1" applyFill="1" applyBorder="1" applyAlignment="1">
      <alignment/>
    </xf>
    <xf numFmtId="168" fontId="3" fillId="0" borderId="19" xfId="62" applyFont="1" applyFill="1" applyBorder="1" applyAlignment="1">
      <alignment/>
    </xf>
    <xf numFmtId="168" fontId="3" fillId="0" borderId="24" xfId="62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62" applyFont="1" applyFill="1" applyBorder="1" applyAlignment="1">
      <alignment/>
    </xf>
    <xf numFmtId="168" fontId="3" fillId="0" borderId="12" xfId="62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62" applyFont="1" applyFill="1" applyBorder="1" applyAlignment="1">
      <alignment horizontal="center"/>
    </xf>
    <xf numFmtId="168" fontId="4" fillId="0" borderId="16" xfId="62" applyFont="1" applyFill="1" applyBorder="1" applyAlignment="1">
      <alignment horizontal="center"/>
    </xf>
    <xf numFmtId="168" fontId="4" fillId="0" borderId="17" xfId="62" applyFont="1" applyFill="1" applyBorder="1" applyAlignment="1">
      <alignment horizontal="center"/>
    </xf>
    <xf numFmtId="168" fontId="3" fillId="0" borderId="16" xfId="62" applyFont="1" applyFill="1" applyBorder="1" applyAlignment="1">
      <alignment horizontal="center"/>
    </xf>
    <xf numFmtId="168" fontId="3" fillId="0" borderId="15" xfId="62" applyFont="1" applyFill="1" applyBorder="1" applyAlignment="1">
      <alignment/>
    </xf>
    <xf numFmtId="168" fontId="3" fillId="0" borderId="15" xfId="62" applyFont="1" applyFill="1" applyBorder="1" applyAlignment="1">
      <alignment horizontal="center"/>
    </xf>
    <xf numFmtId="168" fontId="4" fillId="0" borderId="13" xfId="62" applyFont="1" applyFill="1" applyBorder="1" applyAlignment="1">
      <alignment horizontal="center"/>
    </xf>
    <xf numFmtId="168" fontId="3" fillId="0" borderId="17" xfId="62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62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8" fontId="4" fillId="0" borderId="12" xfId="62" applyFont="1" applyFill="1" applyBorder="1" applyAlignment="1">
      <alignment horizontal="center"/>
    </xf>
    <xf numFmtId="168" fontId="4" fillId="0" borderId="0" xfId="62" applyFont="1" applyFill="1" applyBorder="1" applyAlignment="1">
      <alignment horizontal="center"/>
    </xf>
    <xf numFmtId="168" fontId="4" fillId="0" borderId="22" xfId="62" applyFont="1" applyFill="1" applyBorder="1" applyAlignment="1">
      <alignment horizontal="center"/>
    </xf>
    <xf numFmtId="168" fontId="3" fillId="0" borderId="12" xfId="62" applyFont="1" applyFill="1" applyBorder="1" applyAlignment="1">
      <alignment horizontal="center"/>
    </xf>
    <xf numFmtId="168" fontId="3" fillId="0" borderId="0" xfId="62" applyFont="1" applyFill="1" applyBorder="1" applyAlignment="1">
      <alignment horizontal="center"/>
    </xf>
    <xf numFmtId="168" fontId="3" fillId="0" borderId="22" xfId="62" applyFont="1" applyFill="1" applyBorder="1" applyAlignment="1">
      <alignment horizontal="center"/>
    </xf>
    <xf numFmtId="168" fontId="3" fillId="0" borderId="14" xfId="62" applyFont="1" applyFill="1" applyBorder="1" applyAlignment="1">
      <alignment horizontal="center"/>
    </xf>
    <xf numFmtId="168" fontId="3" fillId="0" borderId="13" xfId="62" applyFont="1" applyFill="1" applyBorder="1" applyAlignment="1">
      <alignment horizontal="center"/>
    </xf>
    <xf numFmtId="168" fontId="3" fillId="0" borderId="21" xfId="62" applyFont="1" applyFill="1" applyBorder="1" applyAlignment="1">
      <alignment horizontal="center"/>
    </xf>
    <xf numFmtId="168" fontId="4" fillId="0" borderId="20" xfId="62" applyFont="1" applyFill="1" applyBorder="1" applyAlignment="1">
      <alignment horizontal="center"/>
    </xf>
    <xf numFmtId="168" fontId="4" fillId="0" borderId="10" xfId="62" applyFont="1" applyFill="1" applyBorder="1" applyAlignment="1">
      <alignment horizontal="center"/>
    </xf>
    <xf numFmtId="168" fontId="4" fillId="0" borderId="23" xfId="62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3" fillId="0" borderId="20" xfId="62" applyFont="1" applyFill="1" applyBorder="1" applyAlignment="1">
      <alignment horizontal="center"/>
    </xf>
    <xf numFmtId="168" fontId="3" fillId="0" borderId="10" xfId="62" applyFont="1" applyFill="1" applyBorder="1" applyAlignment="1">
      <alignment horizontal="center"/>
    </xf>
    <xf numFmtId="168" fontId="3" fillId="0" borderId="23" xfId="62" applyFont="1" applyFill="1" applyBorder="1" applyAlignment="1">
      <alignment horizontal="center"/>
    </xf>
    <xf numFmtId="168" fontId="3" fillId="0" borderId="19" xfId="62" applyFont="1" applyFill="1" applyBorder="1" applyAlignment="1">
      <alignment horizontal="center"/>
    </xf>
    <xf numFmtId="168" fontId="3" fillId="0" borderId="11" xfId="62" applyFont="1" applyFill="1" applyBorder="1" applyAlignment="1">
      <alignment horizontal="center"/>
    </xf>
    <xf numFmtId="168" fontId="3" fillId="0" borderId="24" xfId="62" applyFont="1" applyFill="1" applyBorder="1" applyAlignment="1">
      <alignment horizontal="center"/>
    </xf>
    <xf numFmtId="168" fontId="3" fillId="0" borderId="19" xfId="62" applyFont="1" applyFill="1" applyBorder="1" applyAlignment="1">
      <alignment/>
    </xf>
    <xf numFmtId="168" fontId="3" fillId="0" borderId="11" xfId="62" applyFont="1" applyFill="1" applyBorder="1" applyAlignment="1">
      <alignment/>
    </xf>
    <xf numFmtId="168" fontId="3" fillId="0" borderId="24" xfId="62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34">
      <selection activeCell="C49" sqref="C49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40" t="s">
        <v>125</v>
      </c>
      <c r="B1" s="140"/>
      <c r="C1" s="140"/>
      <c r="D1" s="140"/>
      <c r="E1" s="140"/>
      <c r="F1" s="140"/>
      <c r="G1" s="140"/>
    </row>
    <row r="2" spans="1:7" s="5" customFormat="1" ht="11.25" customHeight="1">
      <c r="A2" s="141" t="s">
        <v>21</v>
      </c>
      <c r="B2" s="141"/>
      <c r="C2" s="141"/>
      <c r="D2" s="141"/>
      <c r="E2" s="141"/>
      <c r="F2" s="141"/>
      <c r="G2" s="141"/>
    </row>
    <row r="3" spans="1:7" s="5" customFormat="1" ht="11.25" customHeight="1">
      <c r="A3" s="140" t="s">
        <v>17</v>
      </c>
      <c r="B3" s="140"/>
      <c r="C3" s="140"/>
      <c r="D3" s="140"/>
      <c r="E3" s="140"/>
      <c r="F3" s="140"/>
      <c r="G3" s="140"/>
    </row>
    <row r="4" spans="1:7" s="5" customFormat="1" ht="11.25" customHeight="1">
      <c r="A4" s="141" t="s">
        <v>22</v>
      </c>
      <c r="B4" s="141"/>
      <c r="C4" s="141"/>
      <c r="D4" s="141"/>
      <c r="E4" s="141"/>
      <c r="F4" s="141"/>
      <c r="G4" s="141"/>
    </row>
    <row r="5" spans="1:7" s="5" customFormat="1" ht="11.25" customHeight="1">
      <c r="A5" s="141" t="s">
        <v>124</v>
      </c>
      <c r="B5" s="141"/>
      <c r="C5" s="141"/>
      <c r="D5" s="141"/>
      <c r="E5" s="141"/>
      <c r="F5" s="141"/>
      <c r="G5" s="141"/>
    </row>
    <row r="6" spans="1:9" ht="11.25" customHeight="1">
      <c r="A6" s="19" t="s">
        <v>123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21" t="s">
        <v>24</v>
      </c>
      <c r="E7" s="123"/>
      <c r="F7" s="123"/>
      <c r="G7" s="123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21" t="s">
        <v>44</v>
      </c>
      <c r="E8" s="123"/>
      <c r="F8" s="123"/>
      <c r="G8" s="122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8" t="s">
        <v>29</v>
      </c>
      <c r="E9" s="119"/>
      <c r="F9" s="119"/>
      <c r="G9" s="120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1071000</v>
      </c>
      <c r="C10" s="75">
        <f>SUM(C11:C17)</f>
        <v>1071000</v>
      </c>
      <c r="D10" s="137">
        <f>SUM(D11:G17)</f>
        <v>475680.31</v>
      </c>
      <c r="E10" s="138"/>
      <c r="F10" s="138"/>
      <c r="G10" s="139"/>
      <c r="H10" s="78">
        <f aca="true" t="shared" si="0" ref="H10:H25">(D10/C10)*100</f>
        <v>44.41459477124183</v>
      </c>
      <c r="I10" s="11"/>
    </row>
    <row r="11" spans="1:9" ht="11.25" customHeight="1">
      <c r="A11" s="5" t="s">
        <v>49</v>
      </c>
      <c r="B11" s="21">
        <v>65000</v>
      </c>
      <c r="C11" s="21">
        <v>65000</v>
      </c>
      <c r="D11" s="104">
        <v>10255.5</v>
      </c>
      <c r="E11" s="105"/>
      <c r="F11" s="105"/>
      <c r="G11" s="106"/>
      <c r="H11" s="55">
        <f t="shared" si="0"/>
        <v>15.777692307692307</v>
      </c>
      <c r="I11" s="11"/>
    </row>
    <row r="12" spans="1:9" ht="11.25" customHeight="1">
      <c r="A12" s="5" t="s">
        <v>50</v>
      </c>
      <c r="B12" s="21">
        <v>120000</v>
      </c>
      <c r="C12" s="21">
        <v>120000</v>
      </c>
      <c r="D12" s="104">
        <v>61959.3</v>
      </c>
      <c r="E12" s="105"/>
      <c r="F12" s="105"/>
      <c r="G12" s="106"/>
      <c r="H12" s="55">
        <f t="shared" si="0"/>
        <v>51.63275</v>
      </c>
      <c r="I12" s="11"/>
    </row>
    <row r="13" spans="1:9" ht="11.25" customHeight="1">
      <c r="A13" s="5" t="s">
        <v>51</v>
      </c>
      <c r="B13" s="21">
        <v>450000</v>
      </c>
      <c r="C13" s="21">
        <v>450000</v>
      </c>
      <c r="D13" s="104">
        <v>212758.01</v>
      </c>
      <c r="E13" s="105"/>
      <c r="F13" s="105"/>
      <c r="G13" s="106"/>
      <c r="H13" s="55">
        <f t="shared" si="0"/>
        <v>47.27955777777778</v>
      </c>
      <c r="I13" s="11"/>
    </row>
    <row r="14" spans="1:9" ht="11.25" customHeight="1">
      <c r="A14" s="5" t="s">
        <v>52</v>
      </c>
      <c r="B14" s="21">
        <v>355000</v>
      </c>
      <c r="C14" s="21">
        <v>355000</v>
      </c>
      <c r="D14" s="104">
        <v>134372.69</v>
      </c>
      <c r="E14" s="105"/>
      <c r="F14" s="105"/>
      <c r="G14" s="106"/>
      <c r="H14" s="55">
        <f t="shared" si="0"/>
        <v>37.851461971830986</v>
      </c>
      <c r="I14" s="11"/>
    </row>
    <row r="15" spans="1:9" ht="11.25" customHeight="1">
      <c r="A15" s="5" t="s">
        <v>53</v>
      </c>
      <c r="B15" s="21">
        <v>15500</v>
      </c>
      <c r="C15" s="21">
        <v>15500</v>
      </c>
      <c r="D15" s="104">
        <v>4678.01</v>
      </c>
      <c r="E15" s="105"/>
      <c r="F15" s="105"/>
      <c r="G15" s="106"/>
      <c r="H15" s="55">
        <f t="shared" si="0"/>
        <v>30.180709677419355</v>
      </c>
      <c r="I15" s="11"/>
    </row>
    <row r="16" spans="1:9" ht="11.25" customHeight="1">
      <c r="A16" s="5" t="s">
        <v>43</v>
      </c>
      <c r="B16" s="21">
        <v>37500</v>
      </c>
      <c r="C16" s="21">
        <v>37500</v>
      </c>
      <c r="D16" s="104">
        <v>44126.04</v>
      </c>
      <c r="E16" s="105"/>
      <c r="F16" s="105"/>
      <c r="G16" s="106"/>
      <c r="H16" s="55">
        <f t="shared" si="0"/>
        <v>117.66944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04">
        <v>7530.76</v>
      </c>
      <c r="E17" s="105"/>
      <c r="F17" s="105"/>
      <c r="G17" s="106"/>
      <c r="H17" s="55">
        <f t="shared" si="0"/>
        <v>26.89557142857143</v>
      </c>
      <c r="I17" s="11"/>
    </row>
    <row r="18" spans="1:9" ht="11.25" customHeight="1">
      <c r="A18" s="82" t="s">
        <v>55</v>
      </c>
      <c r="B18" s="75">
        <f>SUM(B19:B24)</f>
        <v>18245000</v>
      </c>
      <c r="C18" s="75">
        <f>SUM(C19:C24)</f>
        <v>18245000</v>
      </c>
      <c r="D18" s="107">
        <f>SUM(D19:G24)</f>
        <v>10021318.11</v>
      </c>
      <c r="E18" s="108"/>
      <c r="F18" s="108"/>
      <c r="G18" s="109"/>
      <c r="H18" s="55">
        <f t="shared" si="0"/>
        <v>54.92638043299534</v>
      </c>
      <c r="I18" s="11"/>
    </row>
    <row r="19" spans="1:9" ht="11.25" customHeight="1">
      <c r="A19" s="5" t="s">
        <v>56</v>
      </c>
      <c r="B19" s="21">
        <v>8800000</v>
      </c>
      <c r="C19" s="21">
        <v>8800000</v>
      </c>
      <c r="D19" s="104">
        <v>4883691.42</v>
      </c>
      <c r="E19" s="105"/>
      <c r="F19" s="105"/>
      <c r="G19" s="106"/>
      <c r="H19" s="55">
        <f t="shared" si="0"/>
        <v>55.49649340909091</v>
      </c>
      <c r="I19" s="11"/>
    </row>
    <row r="20" spans="1:9" ht="11.25" customHeight="1">
      <c r="A20" s="5" t="s">
        <v>57</v>
      </c>
      <c r="B20" s="21">
        <v>5000</v>
      </c>
      <c r="C20" s="21">
        <v>5000</v>
      </c>
      <c r="D20" s="104">
        <v>1231.48</v>
      </c>
      <c r="E20" s="105"/>
      <c r="F20" s="105"/>
      <c r="G20" s="106"/>
      <c r="H20" s="55">
        <f t="shared" si="0"/>
        <v>24.6296</v>
      </c>
      <c r="I20" s="11"/>
    </row>
    <row r="21" spans="1:9" ht="11.25" customHeight="1">
      <c r="A21" s="5" t="s">
        <v>58</v>
      </c>
      <c r="B21" s="21">
        <v>410000</v>
      </c>
      <c r="C21" s="21">
        <v>410000</v>
      </c>
      <c r="D21" s="104">
        <v>260545.32</v>
      </c>
      <c r="E21" s="105"/>
      <c r="F21" s="105"/>
      <c r="G21" s="106"/>
      <c r="H21" s="55">
        <f t="shared" si="0"/>
        <v>63.54763902439024</v>
      </c>
      <c r="I21" s="11"/>
    </row>
    <row r="22" spans="1:9" ht="11.25" customHeight="1">
      <c r="A22" s="5" t="s">
        <v>59</v>
      </c>
      <c r="B22" s="21">
        <v>8700000</v>
      </c>
      <c r="C22" s="21">
        <v>8700000</v>
      </c>
      <c r="D22" s="104">
        <v>4695165.14</v>
      </c>
      <c r="E22" s="105"/>
      <c r="F22" s="105"/>
      <c r="G22" s="106"/>
      <c r="H22" s="55">
        <f t="shared" si="0"/>
        <v>53.96741540229885</v>
      </c>
      <c r="I22" s="11"/>
    </row>
    <row r="23" spans="1:9" ht="11.25" customHeight="1">
      <c r="A23" s="5" t="s">
        <v>60</v>
      </c>
      <c r="B23" s="21">
        <v>240000</v>
      </c>
      <c r="C23" s="21">
        <v>240000</v>
      </c>
      <c r="D23" s="104">
        <v>137142.93</v>
      </c>
      <c r="E23" s="105"/>
      <c r="F23" s="105"/>
      <c r="G23" s="106"/>
      <c r="H23" s="55">
        <f t="shared" si="0"/>
        <v>57.14288749999999</v>
      </c>
      <c r="I23" s="11"/>
    </row>
    <row r="24" spans="1:9" ht="11.25" customHeight="1">
      <c r="A24" s="5" t="s">
        <v>61</v>
      </c>
      <c r="B24" s="21">
        <f>SUM(B25:B26)</f>
        <v>90000</v>
      </c>
      <c r="C24" s="21">
        <f>SUM(C25:C26)</f>
        <v>90000</v>
      </c>
      <c r="D24" s="104">
        <f>SUM(D25:G26)</f>
        <v>43541.82</v>
      </c>
      <c r="E24" s="105"/>
      <c r="F24" s="105"/>
      <c r="G24" s="106"/>
      <c r="H24" s="55">
        <f t="shared" si="0"/>
        <v>48.3798</v>
      </c>
      <c r="I24" s="11"/>
    </row>
    <row r="25" spans="1:9" ht="11.25" customHeight="1">
      <c r="A25" s="5" t="s">
        <v>62</v>
      </c>
      <c r="B25" s="21">
        <v>90000</v>
      </c>
      <c r="C25" s="21">
        <v>90000</v>
      </c>
      <c r="D25" s="104">
        <v>43541.82</v>
      </c>
      <c r="E25" s="105"/>
      <c r="F25" s="105"/>
      <c r="G25" s="106"/>
      <c r="H25" s="55">
        <f t="shared" si="0"/>
        <v>48.3798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04">
        <v>0</v>
      </c>
      <c r="E26" s="105"/>
      <c r="F26" s="105"/>
      <c r="G26" s="106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19316000</v>
      </c>
      <c r="C27" s="79">
        <f>C10+C18</f>
        <v>19316000</v>
      </c>
      <c r="D27" s="131">
        <f>D10+D18</f>
        <v>10496998.42</v>
      </c>
      <c r="E27" s="132"/>
      <c r="F27" s="132"/>
      <c r="G27" s="133"/>
      <c r="H27" s="73">
        <f>(D27/C27)*100</f>
        <v>54.34354120936011</v>
      </c>
      <c r="I27" s="11"/>
    </row>
    <row r="28" spans="1:9" ht="11.25" customHeight="1">
      <c r="A28" s="3"/>
      <c r="B28" s="21"/>
      <c r="C28" s="21"/>
      <c r="D28" s="113"/>
      <c r="E28" s="114"/>
      <c r="F28" s="114"/>
      <c r="G28" s="115"/>
      <c r="H28" s="54"/>
      <c r="I28" s="142"/>
    </row>
    <row r="29" spans="1:9" ht="11.25" customHeight="1">
      <c r="A29" s="81" t="s">
        <v>65</v>
      </c>
      <c r="B29" s="13" t="s">
        <v>23</v>
      </c>
      <c r="C29" s="30" t="s">
        <v>23</v>
      </c>
      <c r="D29" s="121" t="s">
        <v>24</v>
      </c>
      <c r="E29" s="123"/>
      <c r="F29" s="123"/>
      <c r="G29" s="122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21" t="s">
        <v>44</v>
      </c>
      <c r="E30" s="123"/>
      <c r="F30" s="123"/>
      <c r="G30" s="122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4" t="s">
        <v>32</v>
      </c>
      <c r="E31" s="126"/>
      <c r="F31" s="126"/>
      <c r="G31" s="125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1952000</v>
      </c>
      <c r="C32" s="80">
        <f>SUM(C33:C35)</f>
        <v>1952000</v>
      </c>
      <c r="D32" s="134">
        <f>SUM(D33:G35)</f>
        <v>786405.55</v>
      </c>
      <c r="E32" s="135"/>
      <c r="F32" s="135"/>
      <c r="G32" s="136"/>
      <c r="H32" s="78">
        <f aca="true" t="shared" si="1" ref="H32:H39">(D32/C32)*100</f>
        <v>40.28716956967213</v>
      </c>
      <c r="I32" s="11"/>
    </row>
    <row r="33" spans="1:9" ht="11.25" customHeight="1">
      <c r="A33" s="3" t="s">
        <v>111</v>
      </c>
      <c r="B33" s="21">
        <v>1862000</v>
      </c>
      <c r="C33" s="22">
        <v>1862000</v>
      </c>
      <c r="D33" s="104">
        <v>737976.37</v>
      </c>
      <c r="E33" s="105"/>
      <c r="F33" s="105"/>
      <c r="G33" s="106"/>
      <c r="H33" s="55">
        <f t="shared" si="1"/>
        <v>39.63353222341568</v>
      </c>
      <c r="I33" s="11"/>
    </row>
    <row r="34" spans="1:9" ht="11.25" customHeight="1">
      <c r="A34" s="3" t="s">
        <v>112</v>
      </c>
      <c r="B34" s="21">
        <v>90000</v>
      </c>
      <c r="C34" s="22">
        <v>90000</v>
      </c>
      <c r="D34" s="104">
        <v>48429.18</v>
      </c>
      <c r="E34" s="105"/>
      <c r="F34" s="105"/>
      <c r="G34" s="106"/>
      <c r="H34" s="55">
        <f t="shared" si="1"/>
        <v>53.810199999999995</v>
      </c>
      <c r="I34" s="11"/>
    </row>
    <row r="35" spans="1:9" ht="11.25" customHeight="1">
      <c r="A35" s="3" t="s">
        <v>38</v>
      </c>
      <c r="B35" s="21">
        <v>0</v>
      </c>
      <c r="C35" s="22">
        <v>0</v>
      </c>
      <c r="D35" s="104">
        <v>0</v>
      </c>
      <c r="E35" s="105"/>
      <c r="F35" s="105"/>
      <c r="G35" s="106"/>
      <c r="H35" s="55" t="e">
        <f t="shared" si="1"/>
        <v>#DIV/0!</v>
      </c>
      <c r="I35" s="11"/>
    </row>
    <row r="36" spans="1:9" ht="11.25" customHeight="1">
      <c r="A36" s="82" t="s">
        <v>113</v>
      </c>
      <c r="B36" s="75">
        <v>0</v>
      </c>
      <c r="C36" s="80">
        <v>0</v>
      </c>
      <c r="D36" s="107">
        <v>0</v>
      </c>
      <c r="E36" s="108"/>
      <c r="F36" s="108"/>
      <c r="G36" s="109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07">
        <v>0</v>
      </c>
      <c r="E37" s="108"/>
      <c r="F37" s="108"/>
      <c r="G37" s="109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610000</v>
      </c>
      <c r="C38" s="80">
        <v>610000</v>
      </c>
      <c r="D38" s="110">
        <v>150278.86</v>
      </c>
      <c r="E38" s="111"/>
      <c r="F38" s="111"/>
      <c r="G38" s="112"/>
      <c r="H38" s="55">
        <f t="shared" si="1"/>
        <v>24.63587868852459</v>
      </c>
      <c r="I38" s="11"/>
    </row>
    <row r="39" spans="1:9" ht="11.25" customHeight="1">
      <c r="A39" s="10" t="s">
        <v>121</v>
      </c>
      <c r="B39" s="23">
        <f>B32+B36+B37+B38</f>
        <v>2562000</v>
      </c>
      <c r="C39" s="23">
        <f>C32+C36+C37+C38</f>
        <v>2562000</v>
      </c>
      <c r="D39" s="116">
        <f>D32+D36+D37+D38</f>
        <v>936684.41</v>
      </c>
      <c r="E39" s="117"/>
      <c r="F39" s="117"/>
      <c r="G39" s="117"/>
      <c r="H39" s="73">
        <f t="shared" si="1"/>
        <v>36.56067174082748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21" t="s">
        <v>67</v>
      </c>
      <c r="E41" s="122"/>
      <c r="F41" s="121" t="s">
        <v>69</v>
      </c>
      <c r="G41" s="122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8" t="s">
        <v>68</v>
      </c>
      <c r="E42" s="120"/>
      <c r="F42" s="118" t="s">
        <v>40</v>
      </c>
      <c r="G42" s="120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114</v>
      </c>
      <c r="E44" s="14" t="s">
        <v>118</v>
      </c>
      <c r="F44" s="16" t="s">
        <v>119</v>
      </c>
      <c r="G44" s="14" t="s">
        <v>120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7359490.619999999</v>
      </c>
      <c r="C45" s="88">
        <f>SUM(C46:C48)</f>
        <v>7392490.619999999</v>
      </c>
      <c r="D45" s="76">
        <f>SUM(D46:D48)</f>
        <v>4781654.55</v>
      </c>
      <c r="E45" s="89">
        <f aca="true" t="shared" si="2" ref="E45:E53">(D45/C45)*100</f>
        <v>64.68259204906505</v>
      </c>
      <c r="F45" s="76">
        <f>SUM(F46:F48)</f>
        <v>3426794.33</v>
      </c>
      <c r="G45" s="88">
        <f>(F45/C45)*100</f>
        <v>46.355071736296644</v>
      </c>
      <c r="H45" s="77">
        <f>SUM(H46:H48)</f>
        <v>1354860.22</v>
      </c>
      <c r="I45" s="11"/>
    </row>
    <row r="46" spans="1:9" ht="11.25" customHeight="1">
      <c r="A46" s="3" t="s">
        <v>36</v>
      </c>
      <c r="B46" s="21">
        <v>4896243.3</v>
      </c>
      <c r="C46" s="22">
        <v>4896243.3</v>
      </c>
      <c r="D46" s="39">
        <v>2985615.67</v>
      </c>
      <c r="E46" s="85">
        <f t="shared" si="2"/>
        <v>60.97768201183956</v>
      </c>
      <c r="F46" s="52">
        <v>2512756.05</v>
      </c>
      <c r="G46" s="75">
        <f>(F46/C46)*100</f>
        <v>51.32008145918729</v>
      </c>
      <c r="H46" s="40">
        <f>D46-F46</f>
        <v>472859.6200000001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2463247.32</v>
      </c>
      <c r="C48" s="22">
        <v>2496247.32</v>
      </c>
      <c r="D48" s="39">
        <v>1796038.88</v>
      </c>
      <c r="E48" s="85">
        <f t="shared" si="2"/>
        <v>71.94955666492213</v>
      </c>
      <c r="F48" s="52">
        <v>914038.28</v>
      </c>
      <c r="G48" s="21">
        <f t="shared" si="3"/>
        <v>36.61649519567637</v>
      </c>
      <c r="H48" s="40">
        <f t="shared" si="4"/>
        <v>882000.5999999999</v>
      </c>
      <c r="I48" s="11"/>
    </row>
    <row r="49" spans="1:9" ht="11.25" customHeight="1">
      <c r="A49" s="70" t="s">
        <v>34</v>
      </c>
      <c r="B49" s="75">
        <f>SUM(B50:B52)</f>
        <v>615229.56</v>
      </c>
      <c r="C49" s="75">
        <f>SUM(C50:C52)</f>
        <v>582229.56</v>
      </c>
      <c r="D49" s="80">
        <f>SUM(D50:D52)</f>
        <v>395195.82</v>
      </c>
      <c r="E49" s="87">
        <f t="shared" si="2"/>
        <v>67.87628920798868</v>
      </c>
      <c r="F49" s="80">
        <f>SUM(F50:F52)</f>
        <v>159485.64</v>
      </c>
      <c r="G49" s="75">
        <f t="shared" si="3"/>
        <v>27.392226530030527</v>
      </c>
      <c r="H49" s="97">
        <f>SUM(H50:H52)</f>
        <v>235710.18</v>
      </c>
      <c r="I49" s="11"/>
    </row>
    <row r="50" spans="1:9" ht="11.25" customHeight="1">
      <c r="A50" s="5" t="s">
        <v>4</v>
      </c>
      <c r="B50" s="21">
        <v>597229.56</v>
      </c>
      <c r="C50" s="22">
        <v>538229.56</v>
      </c>
      <c r="D50" s="39">
        <v>351195.82</v>
      </c>
      <c r="E50" s="85">
        <f t="shared" si="2"/>
        <v>65.25019175832706</v>
      </c>
      <c r="F50" s="52">
        <v>124485.64</v>
      </c>
      <c r="G50" s="21">
        <f t="shared" si="3"/>
        <v>23.128725965924275</v>
      </c>
      <c r="H50" s="40">
        <f t="shared" si="4"/>
        <v>226710.18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/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18000</v>
      </c>
      <c r="C52" s="22">
        <v>44000</v>
      </c>
      <c r="D52" s="39">
        <v>44000</v>
      </c>
      <c r="E52" s="86">
        <f t="shared" si="2"/>
        <v>100</v>
      </c>
      <c r="F52" s="52">
        <v>35000</v>
      </c>
      <c r="G52" s="27">
        <f t="shared" si="3"/>
        <v>79.54545454545455</v>
      </c>
      <c r="H52" s="40">
        <f t="shared" si="4"/>
        <v>9000</v>
      </c>
      <c r="I52" s="11"/>
    </row>
    <row r="53" spans="1:9" ht="11.25" customHeight="1">
      <c r="A53" s="10" t="s">
        <v>74</v>
      </c>
      <c r="B53" s="23">
        <f>SUM(B45,B49)</f>
        <v>7974720.18</v>
      </c>
      <c r="C53" s="23">
        <f>SUM(C45,C49)</f>
        <v>7974720.18</v>
      </c>
      <c r="D53" s="23">
        <f>SUM(D45,D49)</f>
        <v>5176850.37</v>
      </c>
      <c r="E53" s="91">
        <f t="shared" si="2"/>
        <v>64.9157619722276</v>
      </c>
      <c r="F53" s="23">
        <f>SUM(F45,F49)</f>
        <v>3586279.97</v>
      </c>
      <c r="G53" s="79">
        <f t="shared" si="3"/>
        <v>44.97060572725952</v>
      </c>
      <c r="H53" s="23">
        <f>SUM(H45,H49)</f>
        <v>1590570.4</v>
      </c>
      <c r="I53" s="11"/>
    </row>
    <row r="54" spans="1:9" ht="11.25" customHeight="1">
      <c r="A54" s="130"/>
      <c r="B54" s="130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21" t="s">
        <v>67</v>
      </c>
      <c r="E55" s="122"/>
      <c r="F55" s="121" t="s">
        <v>69</v>
      </c>
      <c r="G55" s="122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8" t="s">
        <v>68</v>
      </c>
      <c r="E56" s="120"/>
      <c r="F56" s="118" t="s">
        <v>40</v>
      </c>
      <c r="G56" s="120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1569150</v>
      </c>
      <c r="C61" s="25">
        <f>SUM(C62:C64)</f>
        <v>1580650</v>
      </c>
      <c r="D61" s="25">
        <f>SUM(D62:D64)</f>
        <v>810782.54</v>
      </c>
      <c r="E61" s="85">
        <f>(D61/D53)*100</f>
        <v>15.661695472183409</v>
      </c>
      <c r="F61" s="25">
        <f>SUM(F62:F64)</f>
        <v>746675.52</v>
      </c>
      <c r="G61" s="22">
        <f>(F61/F53)*100</f>
        <v>20.82033545194744</v>
      </c>
      <c r="H61" s="96">
        <f>SUM(H62:H64)</f>
        <v>64107.02000000002</v>
      </c>
      <c r="I61" s="32"/>
    </row>
    <row r="62" spans="1:9" s="17" customFormat="1" ht="11.25" customHeight="1">
      <c r="A62" s="3" t="s">
        <v>18</v>
      </c>
      <c r="B62" s="22">
        <v>1354150</v>
      </c>
      <c r="C62" s="22">
        <v>1354150</v>
      </c>
      <c r="D62" s="39">
        <v>637683.09</v>
      </c>
      <c r="E62" s="85">
        <f>(D62/D53)*100</f>
        <v>12.31797414303091</v>
      </c>
      <c r="F62" s="52">
        <v>637683.09</v>
      </c>
      <c r="G62" s="22">
        <f>(F62/F53)*100</f>
        <v>17.781185388044314</v>
      </c>
      <c r="H62" s="85">
        <f aca="true" t="shared" si="5" ref="H62:H67">D62-F62</f>
        <v>0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52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215000</v>
      </c>
      <c r="C64" s="22">
        <v>226500</v>
      </c>
      <c r="D64" s="39">
        <v>173099.45</v>
      </c>
      <c r="E64" s="85">
        <f>(D64/D53)*100</f>
        <v>3.3437213291524976</v>
      </c>
      <c r="F64" s="52">
        <v>108992.43</v>
      </c>
      <c r="G64" s="22">
        <f>(F64/F53)*100</f>
        <v>3.0391500639031253</v>
      </c>
      <c r="H64" s="85">
        <f t="shared" si="5"/>
        <v>64107.02000000002</v>
      </c>
      <c r="I64" s="32"/>
    </row>
    <row r="65" spans="1:9" s="17" customFormat="1" ht="11.25" customHeight="1">
      <c r="A65" s="3" t="s">
        <v>115</v>
      </c>
      <c r="B65" s="22">
        <v>0</v>
      </c>
      <c r="C65" s="22">
        <v>0</v>
      </c>
      <c r="D65" s="39">
        <v>0</v>
      </c>
      <c r="E65" s="85">
        <f>(D65/D53)*100</f>
        <v>0</v>
      </c>
      <c r="F65" s="52">
        <v>0</v>
      </c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1569150</v>
      </c>
      <c r="C70" s="48">
        <f>C59+C60+C61+C65+C66+C67+C69</f>
        <v>1580650</v>
      </c>
      <c r="D70" s="48">
        <f>D59+D60+D61+D65+D66+D67+D69</f>
        <v>810782.54</v>
      </c>
      <c r="E70" s="86">
        <f>(D70/D53)*100</f>
        <v>15.661695472183409</v>
      </c>
      <c r="F70" s="48">
        <f>F59+F60+F61+F65+F66+F67+F69</f>
        <v>746675.52</v>
      </c>
      <c r="G70" s="22">
        <f>(F70/F53)*100</f>
        <v>20.82033545194744</v>
      </c>
      <c r="H70" s="27">
        <f>H59+H60+H61+H65+H66+H67+H69</f>
        <v>64107.02000000002</v>
      </c>
      <c r="I70" s="11"/>
    </row>
    <row r="71" spans="1:9" ht="11.25" customHeight="1">
      <c r="A71" s="26" t="s">
        <v>84</v>
      </c>
      <c r="B71" s="26">
        <f>B53-B70</f>
        <v>6405570.18</v>
      </c>
      <c r="C71" s="26">
        <f aca="true" t="shared" si="6" ref="C71:H71">C53-C70</f>
        <v>6394070.18</v>
      </c>
      <c r="D71" s="26">
        <f t="shared" si="6"/>
        <v>4366067.83</v>
      </c>
      <c r="E71" s="86">
        <f>(D71/D53)*100</f>
        <v>84.33830452781659</v>
      </c>
      <c r="F71" s="26">
        <f t="shared" si="6"/>
        <v>2839604.45</v>
      </c>
      <c r="G71" s="45">
        <f>(F71/F53*100)</f>
        <v>79.17966454805256</v>
      </c>
      <c r="H71" s="95">
        <f t="shared" si="6"/>
        <v>1526463.38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122</v>
      </c>
      <c r="B74" s="31"/>
      <c r="C74" s="47"/>
      <c r="D74" s="8"/>
      <c r="E74" s="8"/>
      <c r="F74" s="8"/>
      <c r="G74" s="8"/>
      <c r="H74" s="41">
        <f>(F71/D27)*100</f>
        <v>27.051584999666982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-1265054.6870000002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21" t="s">
        <v>93</v>
      </c>
      <c r="F78" s="122"/>
      <c r="G78" s="123" t="s">
        <v>94</v>
      </c>
      <c r="H78" s="122"/>
      <c r="I78" s="11"/>
    </row>
    <row r="79" spans="1:9" ht="11.25" customHeight="1">
      <c r="A79" s="66"/>
      <c r="B79" s="93"/>
      <c r="C79" s="9" t="s">
        <v>91</v>
      </c>
      <c r="D79" s="15"/>
      <c r="E79" s="118"/>
      <c r="F79" s="120"/>
      <c r="G79" s="119" t="s">
        <v>95</v>
      </c>
      <c r="H79" s="120"/>
      <c r="I79" s="11"/>
    </row>
    <row r="80" spans="1:9" ht="11.25" customHeight="1">
      <c r="A80" s="95" t="s">
        <v>117</v>
      </c>
      <c r="B80" s="95"/>
      <c r="C80" s="54"/>
      <c r="D80" s="61"/>
      <c r="E80" s="127"/>
      <c r="F80" s="128"/>
      <c r="G80" s="127"/>
      <c r="H80" s="128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116</v>
      </c>
      <c r="B82" s="69"/>
      <c r="C82" s="127" t="s">
        <v>96</v>
      </c>
      <c r="D82" s="129"/>
      <c r="E82" s="129"/>
      <c r="F82" s="129"/>
      <c r="G82" s="129"/>
      <c r="H82" s="128"/>
      <c r="I82" s="11"/>
    </row>
    <row r="83" spans="1:9" ht="11.25" customHeight="1">
      <c r="A83" s="25" t="s">
        <v>101</v>
      </c>
      <c r="B83" s="62"/>
      <c r="C83" s="124" t="s">
        <v>97</v>
      </c>
      <c r="D83" s="126"/>
      <c r="E83" s="121" t="s">
        <v>99</v>
      </c>
      <c r="F83" s="122"/>
      <c r="G83" s="121" t="s">
        <v>98</v>
      </c>
      <c r="H83" s="122"/>
      <c r="I83" s="11"/>
    </row>
    <row r="84" spans="1:9" ht="11.25" customHeight="1">
      <c r="A84" s="66"/>
      <c r="B84" s="31"/>
      <c r="C84" s="118"/>
      <c r="D84" s="119"/>
      <c r="E84" s="118" t="s">
        <v>100</v>
      </c>
      <c r="F84" s="120"/>
      <c r="G84" s="9"/>
      <c r="H84" s="29"/>
      <c r="I84" s="11"/>
    </row>
    <row r="85" spans="1:9" ht="11.25" customHeight="1">
      <c r="A85" s="26" t="s">
        <v>102</v>
      </c>
      <c r="B85" s="68"/>
      <c r="C85" s="127"/>
      <c r="D85" s="128"/>
      <c r="E85" s="127"/>
      <c r="F85" s="128"/>
      <c r="G85" s="127"/>
      <c r="H85" s="128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103</v>
      </c>
      <c r="B87" s="69"/>
      <c r="C87" s="127" t="s">
        <v>96</v>
      </c>
      <c r="D87" s="129"/>
      <c r="E87" s="129"/>
      <c r="F87" s="129"/>
      <c r="G87" s="129"/>
      <c r="H87" s="128"/>
      <c r="I87" s="11"/>
    </row>
    <row r="88" spans="1:9" ht="11.25" customHeight="1">
      <c r="A88" s="25"/>
      <c r="B88" s="62"/>
      <c r="C88" s="124" t="s">
        <v>97</v>
      </c>
      <c r="D88" s="126"/>
      <c r="E88" s="121" t="s">
        <v>99</v>
      </c>
      <c r="F88" s="122"/>
      <c r="G88" s="121" t="s">
        <v>98</v>
      </c>
      <c r="H88" s="122"/>
      <c r="I88" s="11"/>
    </row>
    <row r="89" spans="1:9" ht="11.25" customHeight="1">
      <c r="A89" s="66"/>
      <c r="B89" s="31"/>
      <c r="C89" s="118"/>
      <c r="D89" s="119"/>
      <c r="E89" s="118" t="s">
        <v>108</v>
      </c>
      <c r="F89" s="120"/>
      <c r="G89" s="9"/>
      <c r="H89" s="29"/>
      <c r="I89" s="11"/>
    </row>
    <row r="90" spans="1:9" ht="11.25" customHeight="1">
      <c r="A90" s="26" t="s">
        <v>104</v>
      </c>
      <c r="B90" s="68"/>
      <c r="C90" s="127"/>
      <c r="D90" s="128"/>
      <c r="E90" s="127"/>
      <c r="F90" s="128"/>
      <c r="G90" s="127"/>
      <c r="H90" s="128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21" t="s">
        <v>67</v>
      </c>
      <c r="E93" s="122"/>
      <c r="F93" s="123" t="s">
        <v>69</v>
      </c>
      <c r="G93" s="123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4" t="s">
        <v>68</v>
      </c>
      <c r="E94" s="125"/>
      <c r="F94" s="126" t="s">
        <v>40</v>
      </c>
      <c r="G94" s="126"/>
      <c r="H94" s="14" t="s">
        <v>71</v>
      </c>
      <c r="I94" s="11"/>
    </row>
    <row r="95" spans="1:9" ht="11.25" customHeight="1">
      <c r="A95" s="7"/>
      <c r="B95" s="7"/>
      <c r="C95" s="7"/>
      <c r="D95" s="13" t="s">
        <v>105</v>
      </c>
      <c r="E95" s="13" t="s">
        <v>27</v>
      </c>
      <c r="F95" s="44" t="s">
        <v>105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106</v>
      </c>
      <c r="E96" s="16" t="s">
        <v>107</v>
      </c>
      <c r="F96" s="12" t="s">
        <v>109</v>
      </c>
      <c r="G96" s="9" t="s">
        <v>110</v>
      </c>
      <c r="H96" s="16" t="s">
        <v>73</v>
      </c>
      <c r="I96" s="11"/>
    </row>
    <row r="97" spans="1:9" ht="11.25" customHeight="1">
      <c r="A97" s="3" t="s">
        <v>8</v>
      </c>
      <c r="B97" s="21">
        <v>7947220.18</v>
      </c>
      <c r="C97" s="22">
        <v>7950220.18</v>
      </c>
      <c r="D97" s="85">
        <v>5173032.37</v>
      </c>
      <c r="E97" s="85">
        <f>D97/D104%</f>
        <v>99.92624859273265</v>
      </c>
      <c r="F97" s="52">
        <v>3585047.97</v>
      </c>
      <c r="G97" s="22">
        <f>F97/F104%</f>
        <v>99.96564685383444</v>
      </c>
      <c r="H97" s="85">
        <f>D97-F97</f>
        <v>1587984.4</v>
      </c>
      <c r="I97" s="11"/>
    </row>
    <row r="98" spans="1:9" ht="11.25" customHeight="1">
      <c r="A98" s="3" t="s">
        <v>9</v>
      </c>
      <c r="B98" s="21">
        <v>0</v>
      </c>
      <c r="C98" s="22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2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6000</v>
      </c>
      <c r="C100" s="22">
        <v>7000</v>
      </c>
      <c r="D100" s="85">
        <v>3818</v>
      </c>
      <c r="E100" s="85">
        <f>D100/D104%</f>
        <v>0.0737514072673497</v>
      </c>
      <c r="F100" s="52">
        <v>1232</v>
      </c>
      <c r="G100" s="22">
        <f>F100/F104%</f>
        <v>0.034353146165551594</v>
      </c>
      <c r="H100" s="85">
        <f t="shared" si="7"/>
        <v>2586</v>
      </c>
      <c r="I100" s="11"/>
    </row>
    <row r="101" spans="1:9" ht="11.25" customHeight="1">
      <c r="A101" s="3" t="s">
        <v>12</v>
      </c>
      <c r="B101" s="21">
        <v>4500</v>
      </c>
      <c r="C101" s="22">
        <v>4500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2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17000</v>
      </c>
      <c r="C103" s="48">
        <v>13000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7974720.18</v>
      </c>
      <c r="C104" s="23">
        <f>SUM(C97:C103)</f>
        <v>7974720.18</v>
      </c>
      <c r="D104" s="23">
        <f>SUM(D97:D103)</f>
        <v>5176850.37</v>
      </c>
      <c r="E104" s="91">
        <f>D104/D104%</f>
        <v>100</v>
      </c>
      <c r="F104" s="23">
        <f>SUM(F97:F103)</f>
        <v>3586279.97</v>
      </c>
      <c r="G104" s="79">
        <f>F104/F104%</f>
        <v>100</v>
      </c>
      <c r="H104" s="23">
        <f>SUM(H97:H103)</f>
        <v>1590570.4</v>
      </c>
      <c r="I104" s="11"/>
    </row>
    <row r="105" spans="1:7" ht="11.25" customHeight="1">
      <c r="A105" s="6" t="s">
        <v>126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127</v>
      </c>
      <c r="B108" s="100" t="s">
        <v>128</v>
      </c>
      <c r="C108" s="101"/>
      <c r="D108" s="101"/>
      <c r="E108" s="99"/>
      <c r="F108" s="99" t="s">
        <v>130</v>
      </c>
      <c r="G108" s="99"/>
      <c r="H108" s="102"/>
    </row>
    <row r="109" spans="1:8" ht="11.25" customHeight="1">
      <c r="A109" s="101" t="s">
        <v>39</v>
      </c>
      <c r="B109" s="103" t="s">
        <v>129</v>
      </c>
      <c r="C109" s="103"/>
      <c r="D109" s="101"/>
      <c r="E109" s="99"/>
      <c r="F109" s="99" t="s">
        <v>131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A1:G1"/>
    <mergeCell ref="A2:G2"/>
    <mergeCell ref="A3:G3"/>
    <mergeCell ref="A4:G4"/>
    <mergeCell ref="A5:G5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42:E42"/>
    <mergeCell ref="F42:G42"/>
    <mergeCell ref="A54:B54"/>
    <mergeCell ref="D55:E55"/>
    <mergeCell ref="F55:G55"/>
    <mergeCell ref="D56:E56"/>
    <mergeCell ref="F56:G56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D35:G35"/>
    <mergeCell ref="D36:G36"/>
    <mergeCell ref="D37:G37"/>
    <mergeCell ref="D38:G38"/>
    <mergeCell ref="D28:G28"/>
    <mergeCell ref="D39:G39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Finanças</cp:lastModifiedBy>
  <cp:lastPrinted>2015-07-23T17:19:31Z</cp:lastPrinted>
  <dcterms:created xsi:type="dcterms:W3CDTF">2004-08-09T19:29:24Z</dcterms:created>
  <dcterms:modified xsi:type="dcterms:W3CDTF">2015-07-23T17:23:32Z</dcterms:modified>
  <cp:category/>
  <cp:version/>
  <cp:contentType/>
  <cp:contentStatus/>
</cp:coreProperties>
</file>